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rivcounty-my.sharepoint.com/personal/rowilliams_rivco_org/Documents/Desktop/Special Events/DPG/"/>
    </mc:Choice>
  </mc:AlternateContent>
  <xr:revisionPtr revIDLastSave="0" documentId="13_ncr:1_{1733D5BC-A61E-4ABB-A2B8-395BFA6DC7C9}" xr6:coauthVersionLast="47" xr6:coauthVersionMax="47" xr10:uidLastSave="{00000000-0000-0000-0000-000000000000}"/>
  <bookViews>
    <workbookView xWindow="57480" yWindow="-120" windowWidth="29040" windowHeight="15720" tabRatio="500" xr2:uid="{00000000-000D-0000-FFFF-FFFF00000000}"/>
  </bookViews>
  <sheets>
    <sheet name="Event Budget" sheetId="1" r:id="rId1"/>
    <sheet name="KE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2" l="1"/>
  <c r="C8" i="2"/>
  <c r="C15" i="2"/>
  <c r="C4" i="2"/>
  <c r="C20" i="2"/>
  <c r="E63" i="1" l="1"/>
  <c r="F63" i="1" s="1"/>
  <c r="F62" i="1"/>
  <c r="F56" i="1"/>
  <c r="F55" i="1"/>
  <c r="F54" i="1"/>
  <c r="F53" i="1"/>
  <c r="F52" i="1"/>
  <c r="E59" i="1"/>
  <c r="F59" i="1" s="1"/>
  <c r="F41" i="1"/>
  <c r="F40" i="1"/>
  <c r="F39" i="1"/>
  <c r="F38" i="1"/>
  <c r="F37" i="1"/>
  <c r="F36" i="1"/>
  <c r="F35" i="1"/>
  <c r="F34" i="1"/>
  <c r="F23" i="1"/>
  <c r="F22" i="1"/>
  <c r="F21" i="1"/>
  <c r="F20" i="1"/>
  <c r="F32" i="1"/>
  <c r="F31" i="1"/>
  <c r="F30" i="1"/>
  <c r="F29" i="1"/>
  <c r="F28" i="1"/>
  <c r="F27" i="1"/>
  <c r="F26" i="1"/>
  <c r="F25" i="1"/>
  <c r="F24" i="1"/>
  <c r="F18" i="1"/>
  <c r="F17" i="1"/>
  <c r="F16" i="1"/>
  <c r="F15" i="1"/>
  <c r="F14" i="1"/>
  <c r="F13" i="1"/>
  <c r="F12" i="1"/>
  <c r="F11" i="1"/>
  <c r="F10" i="1"/>
  <c r="F9" i="1"/>
  <c r="F8" i="1"/>
  <c r="F7" i="1"/>
  <c r="E46" i="1"/>
  <c r="F46" i="1" s="1"/>
  <c r="E45" i="1"/>
  <c r="F45" i="1" s="1"/>
  <c r="E44" i="1"/>
  <c r="F44" i="1" s="1"/>
  <c r="E43" i="1"/>
  <c r="F43" i="1" s="1"/>
  <c r="E50" i="1"/>
  <c r="F50" i="1" s="1"/>
  <c r="E49" i="1"/>
  <c r="F49" i="1" s="1"/>
  <c r="E48" i="1"/>
  <c r="F48" i="1" s="1"/>
  <c r="E47" i="1"/>
  <c r="F47" i="1" s="1"/>
  <c r="F51" i="1" l="1"/>
  <c r="F57" i="1"/>
  <c r="F19" i="1"/>
  <c r="F6" i="1"/>
  <c r="F42" i="1"/>
  <c r="G61" i="1" l="1"/>
  <c r="G4" i="1" s="1"/>
  <c r="F61" i="1"/>
  <c r="G2" i="1" s="1"/>
  <c r="G57" i="1"/>
  <c r="G3" i="1" s="1"/>
  <c r="G51" i="1"/>
  <c r="G33" i="1"/>
  <c r="G19" i="1"/>
  <c r="G6" i="1"/>
  <c r="G60" i="1" s="1"/>
  <c r="C3" i="1" s="1"/>
  <c r="G42" i="1"/>
  <c r="F33" i="1" l="1"/>
  <c r="F60" i="1" l="1"/>
  <c r="C2" i="1" s="1"/>
</calcChain>
</file>

<file path=xl/sharedStrings.xml><?xml version="1.0" encoding="utf-8"?>
<sst xmlns="http://schemas.openxmlformats.org/spreadsheetml/2006/main" count="67" uniqueCount="63">
  <si>
    <t>PROJECTED SUBTOTAL</t>
  </si>
  <si>
    <t>COMMENTS</t>
  </si>
  <si>
    <t>CATEGORY</t>
  </si>
  <si>
    <t>SUBTOTALS</t>
  </si>
  <si>
    <t>EVENT BUDGET REQUEST</t>
  </si>
  <si>
    <t xml:space="preserve">Supplies </t>
  </si>
  <si>
    <t xml:space="preserve">Staff </t>
  </si>
  <si>
    <t xml:space="preserve">Marketing </t>
  </si>
  <si>
    <t xml:space="preserve">Revenue </t>
  </si>
  <si>
    <t>Projected Subtotal:</t>
  </si>
  <si>
    <t>Attendance Cost:</t>
  </si>
  <si>
    <t xml:space="preserve">Attendance </t>
  </si>
  <si>
    <t xml:space="preserve">Projected Revenue: </t>
  </si>
  <si>
    <t xml:space="preserve">Actual  Revenue: </t>
  </si>
  <si>
    <t>Actual Total:</t>
  </si>
  <si>
    <t xml:space="preserve">Vehicle Entry </t>
  </si>
  <si>
    <t xml:space="preserve">Day Use Entry </t>
  </si>
  <si>
    <t xml:space="preserve">Prepared By: </t>
  </si>
  <si>
    <t xml:space="preserve">Approved By: </t>
  </si>
  <si>
    <t>Quantity</t>
  </si>
  <si>
    <t>Cost Per Unit</t>
  </si>
  <si>
    <t>SWAG</t>
  </si>
  <si>
    <t>Flyers</t>
  </si>
  <si>
    <t>Banners</t>
  </si>
  <si>
    <t>Advertisements</t>
  </si>
  <si>
    <t># of Hours</t>
  </si>
  <si>
    <t>Park Aide</t>
  </si>
  <si>
    <t>Park Attendant</t>
  </si>
  <si>
    <t xml:space="preserve">Event Name:  </t>
  </si>
  <si>
    <t>Services / Vendors</t>
  </si>
  <si>
    <t xml:space="preserve">ACTUAL </t>
  </si>
  <si>
    <t>Classification Title</t>
  </si>
  <si>
    <t>Bureau Chief</t>
  </si>
  <si>
    <t>Natural Resource Manager</t>
  </si>
  <si>
    <t>Senior Park Planner</t>
  </si>
  <si>
    <t>Contracts/Grants Analyst</t>
  </si>
  <si>
    <t>Facilities Project Manager I</t>
  </si>
  <si>
    <t>Area Park Manager</t>
  </si>
  <si>
    <t>Natural Resource Specialist</t>
  </si>
  <si>
    <t>Park Ranger Supervisor</t>
  </si>
  <si>
    <t>Park Maintenance Supervisor</t>
  </si>
  <si>
    <t>Senior Park Ranger</t>
  </si>
  <si>
    <t>Park Interpreter</t>
  </si>
  <si>
    <t>Park Ranger II</t>
  </si>
  <si>
    <t>Park Ranger I</t>
  </si>
  <si>
    <t>TAP - Park Ranger II</t>
  </si>
  <si>
    <t>Park Maintenance Worker</t>
  </si>
  <si>
    <t>TAP -  Park Ranger I</t>
  </si>
  <si>
    <t>TAP - Park Maintenance Worker</t>
  </si>
  <si>
    <t>Total Billable Rate</t>
  </si>
  <si>
    <t>(a+b+c)</t>
  </si>
  <si>
    <t>Total Billable Hourly Rate
(w/ vehicle)</t>
  </si>
  <si>
    <t>(d+e)</t>
  </si>
  <si>
    <t>Staff Rate</t>
  </si>
  <si>
    <t>PK- Code :</t>
  </si>
  <si>
    <t>Total Event Cost</t>
  </si>
  <si>
    <t>Sponsors</t>
  </si>
  <si>
    <t>Vendor Fee</t>
  </si>
  <si>
    <t>Volunteer</t>
  </si>
  <si>
    <t>Park Facilities Coordinator</t>
  </si>
  <si>
    <t>Public Information Specialist</t>
  </si>
  <si>
    <t>Interpretive Services Supervisor</t>
  </si>
  <si>
    <t>Park Graphic Arts Illustrator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</si>
</sst>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_-&quot;$&quot;* #,##0.00_-;\-&quot;$&quot;* #,##0.00_-;_-&quot;$&quot;* &quot;-&quot;??_-;_-@_-"/>
    <numFmt numFmtId="165" formatCode="&quot;$&quot;#,##0.00"/>
  </numFmts>
  <fonts count="2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6" tint="-0.249977111117893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sz val="9"/>
      <color theme="1"/>
      <name val="Century Gothic"/>
      <family val="2"/>
    </font>
    <font>
      <b/>
      <sz val="22"/>
      <color theme="8" tint="-0.499984740745262"/>
      <name val="Century Gothic"/>
      <family val="2"/>
    </font>
    <font>
      <b/>
      <sz val="11"/>
      <color theme="0"/>
      <name val="Century Gothic"/>
      <family val="2"/>
    </font>
    <font>
      <b/>
      <sz val="9"/>
      <color theme="4" tint="-0.249977111117893"/>
      <name val="Century Gothic"/>
      <family val="2"/>
    </font>
    <font>
      <sz val="11"/>
      <color theme="1"/>
      <name val="Arial"/>
      <family val="2"/>
    </font>
    <font>
      <sz val="10"/>
      <color theme="1"/>
      <name val="Century Gothic"/>
      <family val="2"/>
    </font>
    <font>
      <b/>
      <sz val="9"/>
      <color theme="0"/>
      <name val="Century Gothic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i/>
      <sz val="10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6FDE8"/>
        <bgColor indexed="64"/>
      </patternFill>
    </fill>
    <fill>
      <patternFill patternType="solid">
        <fgColor rgb="FF59862D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medium">
        <color indexed="64"/>
      </top>
      <bottom style="thin">
        <color theme="8" tint="-0.249977111117893"/>
      </bottom>
      <diagonal/>
    </border>
    <border>
      <left style="medium">
        <color indexed="64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indexed="64"/>
      </left>
      <right/>
      <top style="thin">
        <color theme="8" tint="-0.249977111117893"/>
      </top>
      <bottom style="thin">
        <color theme="8" tint="-0.249977111117893"/>
      </bottom>
      <diagonal/>
    </border>
    <border>
      <left style="medium">
        <color indexed="64"/>
      </left>
      <right style="thin">
        <color theme="8" tint="-0.249977111117893"/>
      </right>
      <top style="thin">
        <color theme="8" tint="-0.249977111117893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8" tint="-0.249977111117893"/>
      </top>
      <bottom style="medium">
        <color indexed="64"/>
      </bottom>
      <diagonal/>
    </border>
    <border>
      <left/>
      <right style="thin">
        <color theme="8" tint="-0.249977111117893"/>
      </right>
      <top style="thin">
        <color theme="8" tint="-0.249977111117893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8" tint="-0.249977111117893"/>
      </left>
      <right/>
      <top/>
      <bottom style="thin">
        <color theme="8" tint="-0.249977111117893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wrapText="1" inden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64" fontId="5" fillId="0" borderId="0" xfId="1" applyFont="1" applyAlignment="1">
      <alignment horizontal="left" vertical="center" wrapText="1" indent="1"/>
    </xf>
    <xf numFmtId="164" fontId="5" fillId="0" borderId="0" xfId="1" applyFont="1" applyAlignment="1">
      <alignment horizontal="left" vertical="center" indent="1"/>
    </xf>
    <xf numFmtId="0" fontId="9" fillId="0" borderId="0" xfId="0" applyFont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6" fillId="2" borderId="2" xfId="0" applyFont="1" applyFill="1" applyBorder="1" applyAlignment="1">
      <alignment horizontal="left" vertical="center" wrapText="1" indent="1"/>
    </xf>
    <xf numFmtId="0" fontId="11" fillId="8" borderId="2" xfId="0" applyFont="1" applyFill="1" applyBorder="1" applyAlignment="1">
      <alignment horizontal="center" vertical="center" wrapText="1"/>
    </xf>
    <xf numFmtId="164" fontId="6" fillId="3" borderId="3" xfId="1" applyFont="1" applyFill="1" applyBorder="1" applyAlignment="1">
      <alignment horizontal="right" vertical="center" wrapText="1" indent="1"/>
    </xf>
    <xf numFmtId="0" fontId="13" fillId="0" borderId="0" xfId="0" applyFont="1"/>
    <xf numFmtId="1" fontId="14" fillId="0" borderId="1" xfId="2" applyNumberFormat="1" applyFont="1" applyBorder="1" applyAlignment="1">
      <alignment horizontal="left" vertical="center" wrapText="1" indent="1"/>
    </xf>
    <xf numFmtId="1" fontId="14" fillId="9" borderId="1" xfId="2" applyNumberFormat="1" applyFont="1" applyFill="1" applyBorder="1" applyAlignment="1">
      <alignment horizontal="left" vertical="center" wrapText="1" indent="1"/>
    </xf>
    <xf numFmtId="164" fontId="7" fillId="0" borderId="0" xfId="1" applyFont="1" applyAlignment="1">
      <alignment horizontal="left" vertical="center" wrapText="1" indent="1"/>
    </xf>
    <xf numFmtId="0" fontId="6" fillId="10" borderId="2" xfId="0" applyFont="1" applyFill="1" applyBorder="1" applyAlignment="1">
      <alignment horizontal="left" vertical="center" wrapText="1" indent="1"/>
    </xf>
    <xf numFmtId="1" fontId="14" fillId="10" borderId="1" xfId="2" applyNumberFormat="1" applyFont="1" applyFill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164" fontId="7" fillId="0" borderId="0" xfId="1" applyFont="1" applyAlignment="1">
      <alignment horizontal="right" vertical="center" wrapText="1" indent="1"/>
    </xf>
    <xf numFmtId="164" fontId="5" fillId="0" borderId="0" xfId="0" applyNumberFormat="1" applyFont="1" applyAlignment="1">
      <alignment horizontal="left" vertical="center" indent="1"/>
    </xf>
    <xf numFmtId="164" fontId="5" fillId="0" borderId="0" xfId="0" applyNumberFormat="1" applyFont="1" applyAlignment="1">
      <alignment horizontal="left" indent="1"/>
    </xf>
    <xf numFmtId="0" fontId="8" fillId="0" borderId="2" xfId="0" applyFont="1" applyBorder="1" applyAlignment="1">
      <alignment horizontal="left" vertical="center" wrapText="1" indent="1"/>
    </xf>
    <xf numFmtId="0" fontId="8" fillId="0" borderId="7" xfId="0" applyFont="1" applyBorder="1" applyAlignment="1">
      <alignment horizontal="left" vertical="center" wrapText="1" indent="1"/>
    </xf>
    <xf numFmtId="164" fontId="8" fillId="0" borderId="2" xfId="1" applyFont="1" applyBorder="1" applyAlignment="1">
      <alignment horizontal="left" vertical="center" wrapText="1" indent="1"/>
    </xf>
    <xf numFmtId="0" fontId="12" fillId="2" borderId="7" xfId="0" applyFont="1" applyFill="1" applyBorder="1" applyAlignment="1">
      <alignment horizontal="right" vertical="center" wrapText="1" indent="1"/>
    </xf>
    <xf numFmtId="0" fontId="12" fillId="10" borderId="7" xfId="0" applyFont="1" applyFill="1" applyBorder="1" applyAlignment="1">
      <alignment horizontal="right" vertical="center" wrapText="1" indent="1"/>
    </xf>
    <xf numFmtId="0" fontId="11" fillId="5" borderId="7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right" vertical="center" wrapText="1" indent="1"/>
    </xf>
    <xf numFmtId="0" fontId="8" fillId="0" borderId="11" xfId="0" applyFont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indent="1"/>
    </xf>
    <xf numFmtId="164" fontId="8" fillId="4" borderId="7" xfId="1" applyFont="1" applyFill="1" applyBorder="1" applyAlignment="1">
      <alignment vertical="center" wrapText="1"/>
    </xf>
    <xf numFmtId="164" fontId="6" fillId="6" borderId="15" xfId="1" applyFont="1" applyFill="1" applyBorder="1" applyAlignment="1">
      <alignment horizontal="right" vertical="center" wrapText="1" indent="1"/>
    </xf>
    <xf numFmtId="164" fontId="8" fillId="7" borderId="13" xfId="1" applyFont="1" applyFill="1" applyBorder="1" applyAlignment="1">
      <alignment vertical="center" wrapText="1"/>
    </xf>
    <xf numFmtId="164" fontId="6" fillId="6" borderId="13" xfId="1" applyFont="1" applyFill="1" applyBorder="1" applyAlignment="1">
      <alignment horizontal="right" vertical="center" wrapText="1" inden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vertical="center" wrapText="1"/>
    </xf>
    <xf numFmtId="0" fontId="17" fillId="11" borderId="18" xfId="0" applyFont="1" applyFill="1" applyBorder="1" applyAlignment="1">
      <alignment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6" fontId="20" fillId="0" borderId="6" xfId="0" applyNumberFormat="1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6" fontId="0" fillId="0" borderId="20" xfId="0" applyNumberForma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12" fillId="12" borderId="12" xfId="0" applyFont="1" applyFill="1" applyBorder="1" applyAlignment="1">
      <alignment horizontal="right" vertical="center" wrapText="1" indent="1"/>
    </xf>
    <xf numFmtId="0" fontId="12" fillId="12" borderId="14" xfId="0" applyFont="1" applyFill="1" applyBorder="1" applyAlignment="1">
      <alignment horizontal="right" vertical="center" wrapText="1" indent="1"/>
    </xf>
    <xf numFmtId="0" fontId="8" fillId="12" borderId="11" xfId="0" applyFont="1" applyFill="1" applyBorder="1" applyAlignment="1">
      <alignment horizontal="left" vertical="center" wrapText="1" indent="1"/>
    </xf>
    <xf numFmtId="164" fontId="5" fillId="10" borderId="0" xfId="1" applyFont="1" applyFill="1" applyAlignment="1">
      <alignment horizontal="left" vertical="center" wrapText="1" indent="1"/>
    </xf>
    <xf numFmtId="164" fontId="6" fillId="13" borderId="13" xfId="1" applyFont="1" applyFill="1" applyBorder="1" applyAlignment="1">
      <alignment horizontal="right" vertical="center" wrapText="1" indent="1"/>
    </xf>
    <xf numFmtId="164" fontId="6" fillId="13" borderId="3" xfId="1" applyFont="1" applyFill="1" applyBorder="1" applyAlignment="1">
      <alignment horizontal="right" vertical="center" wrapText="1" indent="1"/>
    </xf>
    <xf numFmtId="165" fontId="6" fillId="4" borderId="3" xfId="1" applyNumberFormat="1" applyFont="1" applyFill="1" applyBorder="1" applyAlignment="1">
      <alignment horizontal="right" vertical="center" wrapText="1" indent="1"/>
    </xf>
    <xf numFmtId="164" fontId="5" fillId="13" borderId="0" xfId="1" applyFont="1" applyFill="1" applyAlignment="1">
      <alignment horizontal="left" vertical="center" wrapText="1" indent="1"/>
    </xf>
    <xf numFmtId="164" fontId="7" fillId="0" borderId="21" xfId="1" applyFont="1" applyBorder="1" applyAlignment="1">
      <alignment horizontal="right" vertical="center" wrapText="1" indent="1"/>
    </xf>
    <xf numFmtId="0" fontId="11" fillId="14" borderId="8" xfId="0" applyFont="1" applyFill="1" applyBorder="1" applyAlignment="1">
      <alignment horizontal="center" vertical="center" wrapText="1"/>
    </xf>
    <xf numFmtId="0" fontId="11" fillId="14" borderId="9" xfId="0" applyFont="1" applyFill="1" applyBorder="1" applyAlignment="1">
      <alignment horizontal="center" vertical="center" wrapText="1"/>
    </xf>
    <xf numFmtId="0" fontId="15" fillId="14" borderId="10" xfId="0" applyFont="1" applyFill="1" applyBorder="1" applyAlignment="1">
      <alignment horizontal="right" vertical="center" wrapText="1" indent="1"/>
    </xf>
    <xf numFmtId="0" fontId="15" fillId="14" borderId="7" xfId="0" applyFont="1" applyFill="1" applyBorder="1" applyAlignment="1">
      <alignment horizontal="right" vertical="center" wrapText="1" indent="1"/>
    </xf>
    <xf numFmtId="0" fontId="16" fillId="14" borderId="10" xfId="0" applyFont="1" applyFill="1" applyBorder="1" applyAlignment="1">
      <alignment horizontal="center" vertical="center" wrapText="1"/>
    </xf>
    <xf numFmtId="0" fontId="6" fillId="14" borderId="2" xfId="0" applyFont="1" applyFill="1" applyBorder="1" applyAlignment="1">
      <alignment horizontal="left" vertical="center" wrapText="1" indent="1"/>
    </xf>
    <xf numFmtId="0" fontId="12" fillId="14" borderId="7" xfId="0" applyFont="1" applyFill="1" applyBorder="1" applyAlignment="1">
      <alignment horizontal="right" vertical="center" wrapText="1" indent="1"/>
    </xf>
    <xf numFmtId="0" fontId="12" fillId="14" borderId="10" xfId="0" applyFont="1" applyFill="1" applyBorder="1" applyAlignment="1">
      <alignment horizontal="right" vertical="center" wrapText="1" indent="1"/>
    </xf>
    <xf numFmtId="0" fontId="12" fillId="14" borderId="3" xfId="0" applyFont="1" applyFill="1" applyBorder="1" applyAlignment="1">
      <alignment horizontal="right" vertical="center" wrapText="1" indent="1"/>
    </xf>
    <xf numFmtId="0" fontId="16" fillId="14" borderId="7" xfId="0" applyFont="1" applyFill="1" applyBorder="1" applyAlignment="1">
      <alignment horizontal="center" vertical="center" wrapText="1"/>
    </xf>
    <xf numFmtId="1" fontId="14" fillId="14" borderId="1" xfId="2" applyNumberFormat="1" applyFont="1" applyFill="1" applyBorder="1" applyAlignment="1">
      <alignment horizontal="left" vertical="center" wrapText="1" indent="1"/>
    </xf>
    <xf numFmtId="0" fontId="11" fillId="14" borderId="4" xfId="0" applyFont="1" applyFill="1" applyBorder="1" applyAlignment="1">
      <alignment horizontal="center" vertical="center"/>
    </xf>
    <xf numFmtId="0" fontId="11" fillId="14" borderId="1" xfId="0" applyFont="1" applyFill="1" applyBorder="1" applyAlignment="1">
      <alignment horizontal="center" vertical="center" wrapText="1"/>
    </xf>
    <xf numFmtId="0" fontId="11" fillId="14" borderId="2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8" fillId="0" borderId="2" xfId="0" applyFont="1" applyBorder="1" applyAlignment="1">
      <alignment horizontal="left" vertical="center" wrapText="1" indent="1"/>
    </xf>
    <xf numFmtId="0" fontId="8" fillId="0" borderId="7" xfId="0" applyFont="1" applyBorder="1" applyAlignment="1">
      <alignment horizontal="left" vertical="center" wrapText="1" inden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Medium7"/>
  <colors>
    <mruColors>
      <color rgb="FF03C25B"/>
      <color rgb="FFF6FDE8"/>
      <color rgb="FF5986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B1:I63"/>
  <sheetViews>
    <sheetView showGridLines="0" tabSelected="1" zoomScale="90" zoomScaleNormal="90" workbookViewId="0">
      <pane ySplit="5" topLeftCell="A39" activePane="bottomLeft" state="frozen"/>
      <selection pane="bottomLeft" activeCell="B54" sqref="B54:C54"/>
    </sheetView>
  </sheetViews>
  <sheetFormatPr defaultColWidth="10.75" defaultRowHeight="15" x14ac:dyDescent="0.2"/>
  <cols>
    <col min="1" max="1" width="3" style="1" customWidth="1"/>
    <col min="2" max="2" width="22.75" style="4" customWidth="1"/>
    <col min="3" max="5" width="20" style="4" customWidth="1"/>
    <col min="6" max="6" width="15.625" style="2" customWidth="1"/>
    <col min="7" max="7" width="17.625" style="2" customWidth="1"/>
    <col min="8" max="8" width="48" style="2" customWidth="1"/>
    <col min="9" max="9" width="28.25" style="1" customWidth="1"/>
    <col min="10" max="16384" width="10.75" style="1"/>
  </cols>
  <sheetData>
    <row r="1" spans="2:9" ht="37.5" customHeight="1" x14ac:dyDescent="0.3">
      <c r="B1" s="10" t="s">
        <v>4</v>
      </c>
      <c r="C1" s="5"/>
      <c r="D1" s="5"/>
      <c r="E1" s="5"/>
      <c r="F1" s="9"/>
      <c r="G1" s="17"/>
      <c r="H1" s="20" t="s">
        <v>28</v>
      </c>
    </row>
    <row r="2" spans="2:9" ht="24" customHeight="1" x14ac:dyDescent="0.3">
      <c r="B2" s="48" t="s">
        <v>9</v>
      </c>
      <c r="C2" s="56">
        <f>SUM(F60)</f>
        <v>0</v>
      </c>
      <c r="D2" s="52"/>
      <c r="E2" s="7"/>
      <c r="F2" s="9" t="s">
        <v>12</v>
      </c>
      <c r="G2" s="23">
        <f>SUM(F57+F61)</f>
        <v>0</v>
      </c>
      <c r="H2" s="20" t="s">
        <v>17</v>
      </c>
      <c r="I2" s="6"/>
    </row>
    <row r="3" spans="2:9" ht="24" customHeight="1" thickBot="1" x14ac:dyDescent="0.35">
      <c r="B3" s="48" t="s">
        <v>14</v>
      </c>
      <c r="C3" s="56">
        <f>SUM(G60)</f>
        <v>0</v>
      </c>
      <c r="E3" s="7"/>
      <c r="F3" s="9" t="s">
        <v>13</v>
      </c>
      <c r="G3" s="8">
        <f>SUM(G57+G61)</f>
        <v>0</v>
      </c>
      <c r="H3" s="21" t="s">
        <v>18</v>
      </c>
    </row>
    <row r="4" spans="2:9" ht="24" customHeight="1" thickBot="1" x14ac:dyDescent="0.25">
      <c r="B4" s="48" t="s">
        <v>54</v>
      </c>
      <c r="C4" s="57"/>
      <c r="D4" s="22"/>
      <c r="E4" s="22"/>
      <c r="F4" s="9" t="s">
        <v>10</v>
      </c>
      <c r="G4" s="24">
        <f>SUM(G61)</f>
        <v>0</v>
      </c>
      <c r="H4" s="8"/>
    </row>
    <row r="5" spans="2:9" s="14" customFormat="1" ht="28.5" x14ac:dyDescent="0.2">
      <c r="B5" s="70" t="s">
        <v>2</v>
      </c>
      <c r="C5" s="71"/>
      <c r="D5" s="58" t="s">
        <v>19</v>
      </c>
      <c r="E5" s="59" t="s">
        <v>20</v>
      </c>
      <c r="F5" s="30" t="s">
        <v>0</v>
      </c>
      <c r="G5" s="12" t="s">
        <v>30</v>
      </c>
      <c r="H5" s="69" t="s">
        <v>1</v>
      </c>
    </row>
    <row r="6" spans="2:9" s="3" customFormat="1" ht="22.15" customHeight="1" x14ac:dyDescent="0.25">
      <c r="B6" s="63" t="s">
        <v>5</v>
      </c>
      <c r="C6" s="64" t="s">
        <v>3</v>
      </c>
      <c r="D6" s="65"/>
      <c r="E6" s="66"/>
      <c r="F6" s="35">
        <f>SUM(F7:F18)</f>
        <v>0</v>
      </c>
      <c r="G6" s="13">
        <f>SUM(G7:G18)</f>
        <v>0</v>
      </c>
      <c r="H6" s="68"/>
    </row>
    <row r="7" spans="2:9" s="3" customFormat="1" ht="18" customHeight="1" x14ac:dyDescent="0.25">
      <c r="B7" s="72"/>
      <c r="C7" s="73"/>
      <c r="D7" s="32"/>
      <c r="E7" s="27"/>
      <c r="F7" s="36">
        <f>D7*E7</f>
        <v>0</v>
      </c>
      <c r="G7" s="34"/>
      <c r="H7" s="15"/>
    </row>
    <row r="8" spans="2:9" s="3" customFormat="1" ht="18" customHeight="1" x14ac:dyDescent="0.25">
      <c r="B8" s="72"/>
      <c r="C8" s="73"/>
      <c r="D8" s="32"/>
      <c r="E8" s="27"/>
      <c r="F8" s="36">
        <f t="shared" ref="F8:F18" si="0">D8*E8</f>
        <v>0</v>
      </c>
      <c r="G8" s="34"/>
      <c r="H8" s="15"/>
    </row>
    <row r="9" spans="2:9" s="3" customFormat="1" ht="18" customHeight="1" x14ac:dyDescent="0.25">
      <c r="B9" s="25"/>
      <c r="C9" s="26"/>
      <c r="D9" s="32"/>
      <c r="E9" s="27"/>
      <c r="F9" s="36">
        <f t="shared" si="0"/>
        <v>0</v>
      </c>
      <c r="G9" s="34"/>
      <c r="H9" s="15"/>
    </row>
    <row r="10" spans="2:9" s="3" customFormat="1" ht="18" customHeight="1" x14ac:dyDescent="0.25">
      <c r="B10" s="73"/>
      <c r="C10" s="74"/>
      <c r="D10" s="32"/>
      <c r="E10" s="27"/>
      <c r="F10" s="36">
        <f t="shared" si="0"/>
        <v>0</v>
      </c>
      <c r="G10" s="34"/>
      <c r="H10" s="15"/>
    </row>
    <row r="11" spans="2:9" s="3" customFormat="1" ht="18" customHeight="1" x14ac:dyDescent="0.25">
      <c r="B11" s="73"/>
      <c r="C11" s="74"/>
      <c r="D11" s="32"/>
      <c r="E11" s="27"/>
      <c r="F11" s="36">
        <f t="shared" si="0"/>
        <v>0</v>
      </c>
      <c r="G11" s="34"/>
      <c r="H11" s="15"/>
    </row>
    <row r="12" spans="2:9" s="3" customFormat="1" ht="18" customHeight="1" x14ac:dyDescent="0.25">
      <c r="B12" s="72"/>
      <c r="C12" s="73"/>
      <c r="D12" s="32"/>
      <c r="E12" s="27"/>
      <c r="F12" s="36">
        <f t="shared" si="0"/>
        <v>0</v>
      </c>
      <c r="G12" s="34"/>
      <c r="H12" s="15"/>
    </row>
    <row r="13" spans="2:9" s="3" customFormat="1" ht="18" customHeight="1" x14ac:dyDescent="0.25">
      <c r="B13" s="72"/>
      <c r="C13" s="73"/>
      <c r="D13" s="32"/>
      <c r="E13" s="27"/>
      <c r="F13" s="36">
        <f t="shared" si="0"/>
        <v>0</v>
      </c>
      <c r="G13" s="34"/>
      <c r="H13" s="15"/>
    </row>
    <row r="14" spans="2:9" s="3" customFormat="1" ht="18" customHeight="1" x14ac:dyDescent="0.25">
      <c r="B14" s="72"/>
      <c r="C14" s="73"/>
      <c r="D14" s="32"/>
      <c r="E14" s="27"/>
      <c r="F14" s="36">
        <f t="shared" si="0"/>
        <v>0</v>
      </c>
      <c r="G14" s="34"/>
      <c r="H14" s="15"/>
    </row>
    <row r="15" spans="2:9" s="3" customFormat="1" ht="18" customHeight="1" x14ac:dyDescent="0.25">
      <c r="B15" s="72"/>
      <c r="C15" s="73"/>
      <c r="D15" s="32"/>
      <c r="E15" s="27"/>
      <c r="F15" s="36">
        <f t="shared" si="0"/>
        <v>0</v>
      </c>
      <c r="G15" s="34"/>
      <c r="H15" s="15"/>
    </row>
    <row r="16" spans="2:9" s="3" customFormat="1" ht="18" customHeight="1" x14ac:dyDescent="0.25">
      <c r="B16" s="72"/>
      <c r="C16" s="73"/>
      <c r="D16" s="32"/>
      <c r="E16" s="27"/>
      <c r="F16" s="36">
        <f t="shared" si="0"/>
        <v>0</v>
      </c>
      <c r="G16" s="34"/>
      <c r="H16" s="15"/>
    </row>
    <row r="17" spans="2:8" s="3" customFormat="1" ht="18" customHeight="1" x14ac:dyDescent="0.25">
      <c r="B17" s="72"/>
      <c r="C17" s="73"/>
      <c r="D17" s="32"/>
      <c r="E17" s="27"/>
      <c r="F17" s="36">
        <f t="shared" si="0"/>
        <v>0</v>
      </c>
      <c r="G17" s="34"/>
      <c r="H17" s="15"/>
    </row>
    <row r="18" spans="2:8" s="3" customFormat="1" ht="18" customHeight="1" x14ac:dyDescent="0.25">
      <c r="B18" s="72"/>
      <c r="C18" s="73"/>
      <c r="D18" s="32"/>
      <c r="E18" s="27"/>
      <c r="F18" s="36">
        <f t="shared" si="0"/>
        <v>0</v>
      </c>
      <c r="G18" s="34"/>
      <c r="H18" s="15"/>
    </row>
    <row r="19" spans="2:8" s="3" customFormat="1" ht="22.15" customHeight="1" x14ac:dyDescent="0.25">
      <c r="B19" s="63" t="s">
        <v>29</v>
      </c>
      <c r="C19" s="64" t="s">
        <v>3</v>
      </c>
      <c r="D19" s="60"/>
      <c r="E19" s="61"/>
      <c r="F19" s="37">
        <f>SUM(F20:F32)</f>
        <v>0</v>
      </c>
      <c r="G19" s="13">
        <f>SUM(G20:G32)</f>
        <v>0</v>
      </c>
      <c r="H19" s="68"/>
    </row>
    <row r="20" spans="2:8" s="3" customFormat="1" ht="18" customHeight="1" x14ac:dyDescent="0.25">
      <c r="B20" s="72"/>
      <c r="C20" s="73"/>
      <c r="D20" s="32"/>
      <c r="E20" s="27"/>
      <c r="F20" s="36">
        <f>D20*E20</f>
        <v>0</v>
      </c>
      <c r="G20" s="34"/>
      <c r="H20" s="15"/>
    </row>
    <row r="21" spans="2:8" s="3" customFormat="1" ht="18" customHeight="1" x14ac:dyDescent="0.25">
      <c r="B21" s="72"/>
      <c r="C21" s="73"/>
      <c r="D21" s="32"/>
      <c r="E21" s="27"/>
      <c r="F21" s="36">
        <f>D21*E21</f>
        <v>0</v>
      </c>
      <c r="G21" s="34"/>
      <c r="H21" s="15"/>
    </row>
    <row r="22" spans="2:8" s="3" customFormat="1" ht="18" customHeight="1" x14ac:dyDescent="0.25">
      <c r="B22" s="72"/>
      <c r="C22" s="73"/>
      <c r="D22" s="32"/>
      <c r="E22" s="27"/>
      <c r="F22" s="36">
        <f>D22*E22</f>
        <v>0</v>
      </c>
      <c r="G22" s="34"/>
      <c r="H22" s="15"/>
    </row>
    <row r="23" spans="2:8" s="3" customFormat="1" ht="18" customHeight="1" x14ac:dyDescent="0.25">
      <c r="B23" s="72"/>
      <c r="C23" s="73"/>
      <c r="D23" s="32"/>
      <c r="E23" s="27"/>
      <c r="F23" s="36">
        <f>D23*E23</f>
        <v>0</v>
      </c>
      <c r="G23" s="34"/>
      <c r="H23" s="15"/>
    </row>
    <row r="24" spans="2:8" s="3" customFormat="1" ht="18" customHeight="1" x14ac:dyDescent="0.25">
      <c r="B24" s="72"/>
      <c r="C24" s="73"/>
      <c r="D24" s="32"/>
      <c r="E24" s="27"/>
      <c r="F24" s="36">
        <f t="shared" ref="F24:F32" si="1">D24*E24</f>
        <v>0</v>
      </c>
      <c r="G24" s="34"/>
      <c r="H24" s="15"/>
    </row>
    <row r="25" spans="2:8" s="3" customFormat="1" ht="18" customHeight="1" x14ac:dyDescent="0.25">
      <c r="B25" s="72"/>
      <c r="C25" s="73"/>
      <c r="D25" s="32"/>
      <c r="E25" s="27"/>
      <c r="F25" s="36">
        <f t="shared" si="1"/>
        <v>0</v>
      </c>
      <c r="G25" s="34"/>
      <c r="H25" s="15"/>
    </row>
    <row r="26" spans="2:8" s="3" customFormat="1" ht="18" customHeight="1" x14ac:dyDescent="0.25">
      <c r="B26" s="72"/>
      <c r="C26" s="73"/>
      <c r="D26" s="32"/>
      <c r="E26" s="27"/>
      <c r="F26" s="36">
        <f t="shared" si="1"/>
        <v>0</v>
      </c>
      <c r="G26" s="34"/>
      <c r="H26" s="15"/>
    </row>
    <row r="27" spans="2:8" s="3" customFormat="1" ht="18" customHeight="1" x14ac:dyDescent="0.25">
      <c r="B27" s="72"/>
      <c r="C27" s="73"/>
      <c r="D27" s="32"/>
      <c r="E27" s="27"/>
      <c r="F27" s="36">
        <f t="shared" si="1"/>
        <v>0</v>
      </c>
      <c r="G27" s="34"/>
      <c r="H27" s="15"/>
    </row>
    <row r="28" spans="2:8" s="3" customFormat="1" ht="18" customHeight="1" x14ac:dyDescent="0.25">
      <c r="B28" s="72"/>
      <c r="C28" s="73"/>
      <c r="D28" s="32"/>
      <c r="E28" s="27"/>
      <c r="F28" s="36">
        <f t="shared" si="1"/>
        <v>0</v>
      </c>
      <c r="G28" s="34"/>
      <c r="H28" s="15"/>
    </row>
    <row r="29" spans="2:8" s="3" customFormat="1" ht="18" customHeight="1" x14ac:dyDescent="0.25">
      <c r="B29" s="72"/>
      <c r="C29" s="73"/>
      <c r="D29" s="32"/>
      <c r="E29" s="27"/>
      <c r="F29" s="36">
        <f t="shared" si="1"/>
        <v>0</v>
      </c>
      <c r="G29" s="34"/>
      <c r="H29" s="15"/>
    </row>
    <row r="30" spans="2:8" s="3" customFormat="1" ht="18" customHeight="1" x14ac:dyDescent="0.25">
      <c r="B30" s="72"/>
      <c r="C30" s="73"/>
      <c r="D30" s="32"/>
      <c r="E30" s="27"/>
      <c r="F30" s="36">
        <f t="shared" si="1"/>
        <v>0</v>
      </c>
      <c r="G30" s="34"/>
      <c r="H30" s="15"/>
    </row>
    <row r="31" spans="2:8" s="3" customFormat="1" ht="18" customHeight="1" x14ac:dyDescent="0.25">
      <c r="B31" s="72"/>
      <c r="C31" s="73"/>
      <c r="D31" s="32"/>
      <c r="E31" s="27"/>
      <c r="F31" s="36">
        <f t="shared" si="1"/>
        <v>0</v>
      </c>
      <c r="G31" s="34"/>
      <c r="H31" s="15"/>
    </row>
    <row r="32" spans="2:8" s="3" customFormat="1" ht="18" customHeight="1" x14ac:dyDescent="0.25">
      <c r="B32" s="72"/>
      <c r="C32" s="73"/>
      <c r="D32" s="32"/>
      <c r="E32" s="27"/>
      <c r="F32" s="36">
        <f t="shared" si="1"/>
        <v>0</v>
      </c>
      <c r="G32" s="34"/>
      <c r="H32" s="15"/>
    </row>
    <row r="33" spans="2:8" s="3" customFormat="1" ht="22.15" customHeight="1" x14ac:dyDescent="0.25">
      <c r="B33" s="63" t="s">
        <v>7</v>
      </c>
      <c r="C33" s="64" t="s">
        <v>3</v>
      </c>
      <c r="D33" s="60"/>
      <c r="E33" s="61"/>
      <c r="F33" s="37">
        <f>SUM(F34:F41)</f>
        <v>0</v>
      </c>
      <c r="G33" s="13">
        <f>SUM(G34:G41)</f>
        <v>0</v>
      </c>
      <c r="H33" s="68"/>
    </row>
    <row r="34" spans="2:8" s="3" customFormat="1" ht="18" customHeight="1" x14ac:dyDescent="0.25">
      <c r="B34" s="72" t="s">
        <v>22</v>
      </c>
      <c r="C34" s="73"/>
      <c r="D34" s="32"/>
      <c r="E34" s="27"/>
      <c r="F34" s="36">
        <f t="shared" ref="F34:F41" si="2">D34*E34</f>
        <v>0</v>
      </c>
      <c r="G34" s="34"/>
      <c r="H34" s="15"/>
    </row>
    <row r="35" spans="2:8" s="3" customFormat="1" ht="18" customHeight="1" x14ac:dyDescent="0.25">
      <c r="B35" s="72" t="s">
        <v>23</v>
      </c>
      <c r="C35" s="73"/>
      <c r="D35" s="32"/>
      <c r="E35" s="27"/>
      <c r="F35" s="36">
        <f t="shared" si="2"/>
        <v>0</v>
      </c>
      <c r="G35" s="34"/>
      <c r="H35" s="15"/>
    </row>
    <row r="36" spans="2:8" s="3" customFormat="1" ht="18" customHeight="1" x14ac:dyDescent="0.25">
      <c r="B36" s="72" t="s">
        <v>21</v>
      </c>
      <c r="C36" s="73"/>
      <c r="D36" s="32"/>
      <c r="E36" s="27"/>
      <c r="F36" s="36">
        <f t="shared" si="2"/>
        <v>0</v>
      </c>
      <c r="G36" s="34"/>
      <c r="H36" s="15"/>
    </row>
    <row r="37" spans="2:8" s="3" customFormat="1" ht="18" customHeight="1" x14ac:dyDescent="0.25">
      <c r="B37" s="72" t="s">
        <v>24</v>
      </c>
      <c r="C37" s="73"/>
      <c r="D37" s="32"/>
      <c r="E37" s="27"/>
      <c r="F37" s="36">
        <f t="shared" si="2"/>
        <v>0</v>
      </c>
      <c r="G37" s="34"/>
      <c r="H37" s="15"/>
    </row>
    <row r="38" spans="2:8" s="3" customFormat="1" ht="18" customHeight="1" x14ac:dyDescent="0.25">
      <c r="B38" s="72"/>
      <c r="C38" s="73"/>
      <c r="D38" s="32"/>
      <c r="E38" s="27"/>
      <c r="F38" s="36">
        <f t="shared" si="2"/>
        <v>0</v>
      </c>
      <c r="G38" s="34"/>
      <c r="H38" s="15"/>
    </row>
    <row r="39" spans="2:8" s="3" customFormat="1" ht="18" customHeight="1" x14ac:dyDescent="0.25">
      <c r="B39" s="72"/>
      <c r="C39" s="73"/>
      <c r="D39" s="32"/>
      <c r="E39" s="27"/>
      <c r="F39" s="36">
        <f t="shared" si="2"/>
        <v>0</v>
      </c>
      <c r="G39" s="34"/>
      <c r="H39" s="15"/>
    </row>
    <row r="40" spans="2:8" s="3" customFormat="1" ht="18" customHeight="1" x14ac:dyDescent="0.25">
      <c r="B40" s="72"/>
      <c r="C40" s="73"/>
      <c r="D40" s="32"/>
      <c r="E40" s="27"/>
      <c r="F40" s="36">
        <f t="shared" si="2"/>
        <v>0</v>
      </c>
      <c r="G40" s="34"/>
      <c r="H40" s="15"/>
    </row>
    <row r="41" spans="2:8" s="3" customFormat="1" ht="18" customHeight="1" x14ac:dyDescent="0.25">
      <c r="B41" s="72"/>
      <c r="C41" s="73"/>
      <c r="D41" s="32"/>
      <c r="E41" s="27"/>
      <c r="F41" s="36">
        <f t="shared" si="2"/>
        <v>0</v>
      </c>
      <c r="G41" s="34"/>
      <c r="H41" s="15"/>
    </row>
    <row r="42" spans="2:8" s="3" customFormat="1" ht="22.15" customHeight="1" x14ac:dyDescent="0.25">
      <c r="B42" s="63" t="s">
        <v>6</v>
      </c>
      <c r="C42" s="64" t="s">
        <v>3</v>
      </c>
      <c r="D42" s="62" t="s">
        <v>25</v>
      </c>
      <c r="E42" s="67" t="s">
        <v>53</v>
      </c>
      <c r="F42" s="37">
        <f>SUM(F43:F50)</f>
        <v>0</v>
      </c>
      <c r="G42" s="13">
        <f>SUM(G43:G50)</f>
        <v>0</v>
      </c>
      <c r="H42" s="68"/>
    </row>
    <row r="43" spans="2:8" s="3" customFormat="1" ht="18" customHeight="1" x14ac:dyDescent="0.25">
      <c r="B43" s="72"/>
      <c r="C43" s="73"/>
      <c r="D43" s="32"/>
      <c r="E43" s="27">
        <f>IFERROR(VLOOKUP(B43,KEY!$A:$B,2,FALSE),0)</f>
        <v>0</v>
      </c>
      <c r="F43" s="36">
        <f t="shared" ref="F43:F46" si="3">D43*E43</f>
        <v>0</v>
      </c>
      <c r="G43" s="34"/>
      <c r="H43" s="15"/>
    </row>
    <row r="44" spans="2:8" s="3" customFormat="1" ht="18" customHeight="1" x14ac:dyDescent="0.25">
      <c r="B44" s="72"/>
      <c r="C44" s="73"/>
      <c r="D44" s="32"/>
      <c r="E44" s="27">
        <f>IFERROR(VLOOKUP(B44,KEY!$A:$B,2,FALSE),0)</f>
        <v>0</v>
      </c>
      <c r="F44" s="36">
        <f t="shared" si="3"/>
        <v>0</v>
      </c>
      <c r="G44" s="34"/>
      <c r="H44" s="15"/>
    </row>
    <row r="45" spans="2:8" s="3" customFormat="1" ht="18" customHeight="1" x14ac:dyDescent="0.25">
      <c r="B45" s="72"/>
      <c r="C45" s="73"/>
      <c r="D45" s="32"/>
      <c r="E45" s="27">
        <f>IFERROR(VLOOKUP(B45,KEY!$A:$B,2,FALSE),0)</f>
        <v>0</v>
      </c>
      <c r="F45" s="36">
        <f t="shared" si="3"/>
        <v>0</v>
      </c>
      <c r="G45" s="34"/>
      <c r="H45" s="15"/>
    </row>
    <row r="46" spans="2:8" s="3" customFormat="1" ht="18" customHeight="1" x14ac:dyDescent="0.25">
      <c r="B46" s="72"/>
      <c r="C46" s="73"/>
      <c r="D46" s="32"/>
      <c r="E46" s="27">
        <f>IFERROR(VLOOKUP(B46,KEY!$A:$B,2,FALSE),0)</f>
        <v>0</v>
      </c>
      <c r="F46" s="36">
        <f t="shared" si="3"/>
        <v>0</v>
      </c>
      <c r="G46" s="34"/>
      <c r="H46" s="15"/>
    </row>
    <row r="47" spans="2:8" s="3" customFormat="1" ht="18" customHeight="1" x14ac:dyDescent="0.25">
      <c r="B47" s="72"/>
      <c r="C47" s="73"/>
      <c r="D47" s="32"/>
      <c r="E47" s="27">
        <f>IFERROR(VLOOKUP(B47,KEY!$A:$B,2,FALSE),0)</f>
        <v>0</v>
      </c>
      <c r="F47" s="36">
        <f t="shared" ref="F47:F50" si="4">D47*E47</f>
        <v>0</v>
      </c>
      <c r="G47" s="34"/>
      <c r="H47" s="15"/>
    </row>
    <row r="48" spans="2:8" s="3" customFormat="1" ht="18" customHeight="1" x14ac:dyDescent="0.25">
      <c r="B48" s="72"/>
      <c r="C48" s="73"/>
      <c r="D48" s="32"/>
      <c r="E48" s="27">
        <f>IFERROR(VLOOKUP(B48,KEY!$A:$B,2,FALSE),0)</f>
        <v>0</v>
      </c>
      <c r="F48" s="36">
        <f t="shared" si="4"/>
        <v>0</v>
      </c>
      <c r="G48" s="34"/>
      <c r="H48" s="15"/>
    </row>
    <row r="49" spans="2:8" s="3" customFormat="1" ht="18" customHeight="1" x14ac:dyDescent="0.25">
      <c r="B49" s="72"/>
      <c r="C49" s="73"/>
      <c r="D49" s="32"/>
      <c r="E49" s="27">
        <f>IFERROR(VLOOKUP(B49,KEY!$A:$B,2,FALSE),0)</f>
        <v>0</v>
      </c>
      <c r="F49" s="36">
        <f t="shared" si="4"/>
        <v>0</v>
      </c>
      <c r="G49" s="34"/>
      <c r="H49" s="15"/>
    </row>
    <row r="50" spans="2:8" s="3" customFormat="1" ht="18" customHeight="1" x14ac:dyDescent="0.25">
      <c r="B50" s="72"/>
      <c r="C50" s="73"/>
      <c r="D50" s="32"/>
      <c r="E50" s="27">
        <f>IFERROR(VLOOKUP(B50,KEY!$A:$B,2,FALSE),0)</f>
        <v>0</v>
      </c>
      <c r="F50" s="36">
        <f t="shared" si="4"/>
        <v>0</v>
      </c>
      <c r="G50" s="34"/>
      <c r="H50" s="15"/>
    </row>
    <row r="51" spans="2:8" s="3" customFormat="1" ht="25.9" customHeight="1" x14ac:dyDescent="0.25">
      <c r="B51" s="33" t="s">
        <v>56</v>
      </c>
      <c r="C51" s="28" t="s">
        <v>3</v>
      </c>
      <c r="D51" s="31"/>
      <c r="E51" s="28"/>
      <c r="F51" s="37">
        <f>SUM(F52:F56)</f>
        <v>0</v>
      </c>
      <c r="G51" s="13">
        <f>SUM(G52:G56)</f>
        <v>0</v>
      </c>
      <c r="H51" s="16"/>
    </row>
    <row r="52" spans="2:8" s="3" customFormat="1" ht="19.899999999999999" customHeight="1" x14ac:dyDescent="0.25">
      <c r="B52" s="72"/>
      <c r="C52" s="73"/>
      <c r="D52" s="51"/>
      <c r="E52" s="25"/>
      <c r="F52" s="36">
        <f>SUM(E52)</f>
        <v>0</v>
      </c>
      <c r="G52" s="34"/>
      <c r="H52" s="15"/>
    </row>
    <row r="53" spans="2:8" s="3" customFormat="1" ht="18" customHeight="1" x14ac:dyDescent="0.25">
      <c r="B53" s="72"/>
      <c r="C53" s="73"/>
      <c r="D53" s="51"/>
      <c r="E53" s="25"/>
      <c r="F53" s="36">
        <f>SUM(E53)</f>
        <v>0</v>
      </c>
      <c r="G53" s="34"/>
      <c r="H53" s="15"/>
    </row>
    <row r="54" spans="2:8" s="3" customFormat="1" ht="18" customHeight="1" x14ac:dyDescent="0.25">
      <c r="B54" s="72"/>
      <c r="C54" s="73"/>
      <c r="D54" s="51"/>
      <c r="E54" s="25"/>
      <c r="F54" s="36">
        <f>SUM(E54)</f>
        <v>0</v>
      </c>
      <c r="G54" s="34"/>
      <c r="H54" s="15"/>
    </row>
    <row r="55" spans="2:8" s="3" customFormat="1" ht="18" customHeight="1" x14ac:dyDescent="0.25">
      <c r="B55" s="72"/>
      <c r="C55" s="73"/>
      <c r="D55" s="51"/>
      <c r="E55" s="25"/>
      <c r="F55" s="36">
        <f>SUM(E55)</f>
        <v>0</v>
      </c>
      <c r="G55" s="34"/>
      <c r="H55" s="15"/>
    </row>
    <row r="56" spans="2:8" s="3" customFormat="1" ht="18" customHeight="1" x14ac:dyDescent="0.25">
      <c r="B56" s="72"/>
      <c r="C56" s="73"/>
      <c r="D56" s="51"/>
      <c r="E56" s="25"/>
      <c r="F56" s="36">
        <f>SUM(E56)</f>
        <v>0</v>
      </c>
      <c r="G56" s="34"/>
      <c r="H56" s="15"/>
    </row>
    <row r="57" spans="2:8" s="3" customFormat="1" ht="22.15" customHeight="1" x14ac:dyDescent="0.25">
      <c r="B57" s="11" t="s">
        <v>8</v>
      </c>
      <c r="C57" s="28"/>
      <c r="D57" s="31"/>
      <c r="E57" s="28"/>
      <c r="F57" s="37">
        <f>SUM(F58:F59)</f>
        <v>0</v>
      </c>
      <c r="G57" s="13">
        <f>SUM(G58:G59)</f>
        <v>0</v>
      </c>
      <c r="H57" s="16"/>
    </row>
    <row r="58" spans="2:8" s="3" customFormat="1" ht="18" customHeight="1" x14ac:dyDescent="0.25">
      <c r="B58" s="72" t="s">
        <v>57</v>
      </c>
      <c r="C58" s="73"/>
      <c r="D58" s="32"/>
      <c r="E58" s="27"/>
      <c r="F58" s="36"/>
      <c r="G58" s="34"/>
      <c r="H58" s="15"/>
    </row>
    <row r="59" spans="2:8" s="3" customFormat="1" ht="18" customHeight="1" x14ac:dyDescent="0.25">
      <c r="B59" s="72"/>
      <c r="C59" s="73"/>
      <c r="D59" s="32"/>
      <c r="E59" s="27">
        <f>IFERROR(VLOOKUP(B59,KEY!$A:$B,2,FALSE),0)</f>
        <v>0</v>
      </c>
      <c r="F59" s="36">
        <f t="shared" ref="F59" si="5">D59*E59</f>
        <v>0</v>
      </c>
      <c r="G59" s="34"/>
      <c r="H59" s="15"/>
    </row>
    <row r="60" spans="2:8" ht="15.75" thickBot="1" x14ac:dyDescent="0.25">
      <c r="B60" s="18" t="s">
        <v>55</v>
      </c>
      <c r="C60" s="29"/>
      <c r="D60" s="49"/>
      <c r="E60" s="50"/>
      <c r="F60" s="53">
        <f>F6+F19+F33+F42-F51-F57</f>
        <v>0</v>
      </c>
      <c r="G60" s="54">
        <f>SUM(G6+G19+G33+G42-G51)</f>
        <v>0</v>
      </c>
      <c r="H60" s="19"/>
    </row>
    <row r="61" spans="2:8" x14ac:dyDescent="0.2">
      <c r="B61" s="11" t="s">
        <v>11</v>
      </c>
      <c r="C61" s="28"/>
      <c r="D61" s="31"/>
      <c r="E61" s="28"/>
      <c r="F61" s="37">
        <f>SUM(F62,F63)</f>
        <v>0</v>
      </c>
      <c r="G61" s="13">
        <f>SUM(G62:G63)</f>
        <v>0</v>
      </c>
      <c r="H61" s="16"/>
    </row>
    <row r="62" spans="2:8" ht="16.5" x14ac:dyDescent="0.2">
      <c r="B62" s="18" t="s">
        <v>16</v>
      </c>
      <c r="C62" s="29"/>
      <c r="D62" s="32"/>
      <c r="E62" s="27"/>
      <c r="F62" s="36">
        <f t="shared" ref="F62:F63" si="6">D62*E62</f>
        <v>0</v>
      </c>
      <c r="G62" s="55"/>
      <c r="H62" s="19"/>
    </row>
    <row r="63" spans="2:8" ht="16.5" x14ac:dyDescent="0.2">
      <c r="B63" s="18" t="s">
        <v>15</v>
      </c>
      <c r="C63" s="29"/>
      <c r="D63" s="32"/>
      <c r="E63" s="27">
        <f>IFERROR(VLOOKUP(B63,KEY!$A:$B,2,FALSE),0)</f>
        <v>0</v>
      </c>
      <c r="F63" s="36">
        <f t="shared" si="6"/>
        <v>0</v>
      </c>
      <c r="G63" s="55"/>
      <c r="H63" s="19"/>
    </row>
  </sheetData>
  <mergeCells count="48">
    <mergeCell ref="B44:C44"/>
    <mergeCell ref="B45:C45"/>
    <mergeCell ref="B46:C46"/>
    <mergeCell ref="B58:C58"/>
    <mergeCell ref="B59:C59"/>
    <mergeCell ref="B52:C52"/>
    <mergeCell ref="B54:C54"/>
    <mergeCell ref="B55:C55"/>
    <mergeCell ref="B56:C56"/>
    <mergeCell ref="B53:C53"/>
    <mergeCell ref="B21:C21"/>
    <mergeCell ref="B17:C17"/>
    <mergeCell ref="B18:C18"/>
    <mergeCell ref="B22:C22"/>
    <mergeCell ref="B29:C29"/>
    <mergeCell ref="B23:C23"/>
    <mergeCell ref="B28:C28"/>
    <mergeCell ref="B25:C25"/>
    <mergeCell ref="B26:C26"/>
    <mergeCell ref="B27:C27"/>
    <mergeCell ref="B24:C24"/>
    <mergeCell ref="B30:C30"/>
    <mergeCell ref="B31:C31"/>
    <mergeCell ref="B50:C50"/>
    <mergeCell ref="B47:C47"/>
    <mergeCell ref="B48:C48"/>
    <mergeCell ref="B49:C49"/>
    <mergeCell ref="B40:C40"/>
    <mergeCell ref="B41:C41"/>
    <mergeCell ref="B34:C34"/>
    <mergeCell ref="B35:C35"/>
    <mergeCell ref="B36:C36"/>
    <mergeCell ref="B37:C37"/>
    <mergeCell ref="B38:C38"/>
    <mergeCell ref="B39:C39"/>
    <mergeCell ref="B32:C32"/>
    <mergeCell ref="B43:C43"/>
    <mergeCell ref="B5:C5"/>
    <mergeCell ref="B15:C15"/>
    <mergeCell ref="B16:C16"/>
    <mergeCell ref="B20:C20"/>
    <mergeCell ref="B13:C13"/>
    <mergeCell ref="B14:C14"/>
    <mergeCell ref="B7:C7"/>
    <mergeCell ref="B8:C8"/>
    <mergeCell ref="B12:C12"/>
    <mergeCell ref="B10:C10"/>
    <mergeCell ref="B11:C11"/>
  </mergeCells>
  <pageMargins left="0.5" right="0.5" top="0.5" bottom="0.5" header="0.3" footer="0.3"/>
  <pageSetup scale="5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340A28-9323-46D8-B6A0-70AD26E28411}">
          <x14:formula1>
            <xm:f>KEY!$A$3:$A$21</xm:f>
          </x14:formula1>
          <xm:sqref>B43:C50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05721-F0C0-4699-80ED-7E59B3AC175B}">
  <dimension ref="A1:C33"/>
  <sheetViews>
    <sheetView workbookViewId="0">
      <selection activeCell="G15" sqref="G15"/>
    </sheetView>
  </sheetViews>
  <sheetFormatPr defaultRowHeight="15.75" x14ac:dyDescent="0.25"/>
  <cols>
    <col min="1" max="1" width="28.125" customWidth="1"/>
    <col min="2" max="2" width="11.125" customWidth="1"/>
    <col min="3" max="3" width="13.75" customWidth="1"/>
  </cols>
  <sheetData>
    <row r="1" spans="1:3" ht="45" x14ac:dyDescent="0.25">
      <c r="A1" s="38" t="s">
        <v>31</v>
      </c>
      <c r="B1" s="42" t="s">
        <v>49</v>
      </c>
      <c r="C1" s="45" t="s">
        <v>51</v>
      </c>
    </row>
    <row r="2" spans="1:3" x14ac:dyDescent="0.25">
      <c r="A2" s="39"/>
      <c r="B2" s="43" t="s">
        <v>50</v>
      </c>
      <c r="C2" s="46" t="s">
        <v>52</v>
      </c>
    </row>
    <row r="3" spans="1:3" x14ac:dyDescent="0.25">
      <c r="A3" s="40" t="s">
        <v>37</v>
      </c>
      <c r="B3" s="44">
        <v>104.696</v>
      </c>
      <c r="C3" s="47">
        <v>112.696</v>
      </c>
    </row>
    <row r="4" spans="1:3" x14ac:dyDescent="0.25">
      <c r="A4" s="40" t="s">
        <v>61</v>
      </c>
      <c r="B4" s="44">
        <v>114.99600000000001</v>
      </c>
      <c r="C4" s="47">
        <f>B4+8</f>
        <v>122.99600000000001</v>
      </c>
    </row>
    <row r="5" spans="1:3" x14ac:dyDescent="0.25">
      <c r="A5" s="40" t="s">
        <v>26</v>
      </c>
      <c r="B5" s="44">
        <v>63.813500000000005</v>
      </c>
      <c r="C5" s="47">
        <v>71.813500000000005</v>
      </c>
    </row>
    <row r="6" spans="1:3" x14ac:dyDescent="0.25">
      <c r="A6" s="40" t="s">
        <v>27</v>
      </c>
      <c r="B6" s="44">
        <v>63.008499999999998</v>
      </c>
      <c r="C6" s="47">
        <v>71.008499999999998</v>
      </c>
    </row>
    <row r="7" spans="1:3" x14ac:dyDescent="0.25">
      <c r="A7" s="40" t="s">
        <v>59</v>
      </c>
      <c r="B7" s="44">
        <v>91.961500000000001</v>
      </c>
      <c r="C7" s="47">
        <f>B7+8</f>
        <v>99.961500000000001</v>
      </c>
    </row>
    <row r="8" spans="1:3" x14ac:dyDescent="0.25">
      <c r="A8" s="40" t="s">
        <v>62</v>
      </c>
      <c r="B8" s="44">
        <v>87.33850000000001</v>
      </c>
      <c r="C8" s="47">
        <f>B8+8</f>
        <v>95.33850000000001</v>
      </c>
    </row>
    <row r="9" spans="1:3" x14ac:dyDescent="0.25">
      <c r="A9" s="40" t="s">
        <v>42</v>
      </c>
      <c r="B9" s="44">
        <v>86.9285</v>
      </c>
      <c r="C9" s="47">
        <v>94.9285</v>
      </c>
    </row>
    <row r="10" spans="1:3" x14ac:dyDescent="0.25">
      <c r="A10" s="40" t="s">
        <v>40</v>
      </c>
      <c r="B10" s="44">
        <v>92.322000000000003</v>
      </c>
      <c r="C10" s="47">
        <v>100.322</v>
      </c>
    </row>
    <row r="11" spans="1:3" x14ac:dyDescent="0.25">
      <c r="A11" s="40" t="s">
        <v>46</v>
      </c>
      <c r="B11" s="44">
        <v>70.656000000000006</v>
      </c>
      <c r="C11" s="47">
        <v>78.656000000000006</v>
      </c>
    </row>
    <row r="12" spans="1:3" x14ac:dyDescent="0.25">
      <c r="A12" s="40" t="s">
        <v>44</v>
      </c>
      <c r="B12" s="44">
        <v>72.829499999999996</v>
      </c>
      <c r="C12" s="47">
        <v>80.829499999999996</v>
      </c>
    </row>
    <row r="13" spans="1:3" x14ac:dyDescent="0.25">
      <c r="A13" s="40" t="s">
        <v>43</v>
      </c>
      <c r="B13" s="44">
        <v>76.774000000000001</v>
      </c>
      <c r="C13" s="47">
        <v>84.774000000000001</v>
      </c>
    </row>
    <row r="14" spans="1:3" x14ac:dyDescent="0.25">
      <c r="A14" s="40" t="s">
        <v>39</v>
      </c>
      <c r="B14" s="44">
        <v>96.3125</v>
      </c>
      <c r="C14" s="47">
        <v>104.3125</v>
      </c>
    </row>
    <row r="15" spans="1:3" x14ac:dyDescent="0.25">
      <c r="A15" s="40" t="s">
        <v>60</v>
      </c>
      <c r="B15" s="44">
        <v>126.08200000000001</v>
      </c>
      <c r="C15" s="47">
        <f>B15+8</f>
        <v>134.08199999999999</v>
      </c>
    </row>
    <row r="16" spans="1:3" x14ac:dyDescent="0.25">
      <c r="A16" s="40" t="s">
        <v>41</v>
      </c>
      <c r="B16" s="44">
        <v>91.562999999999988</v>
      </c>
      <c r="C16" s="47">
        <v>99.562999999999988</v>
      </c>
    </row>
    <row r="17" spans="1:3" x14ac:dyDescent="0.25">
      <c r="A17" s="40" t="s">
        <v>47</v>
      </c>
      <c r="B17" s="44">
        <v>68.010999999999996</v>
      </c>
      <c r="C17" s="47">
        <v>76.010999999999996</v>
      </c>
    </row>
    <row r="18" spans="1:3" x14ac:dyDescent="0.25">
      <c r="A18" s="40" t="s">
        <v>48</v>
      </c>
      <c r="B18" s="44">
        <v>66.055999999999997</v>
      </c>
      <c r="C18" s="47">
        <v>74.055999999999997</v>
      </c>
    </row>
    <row r="19" spans="1:3" x14ac:dyDescent="0.25">
      <c r="A19" s="40" t="s">
        <v>45</v>
      </c>
      <c r="B19" s="44">
        <v>71.552999999999997</v>
      </c>
      <c r="C19" s="47">
        <v>79.552999999999997</v>
      </c>
    </row>
    <row r="20" spans="1:3" x14ac:dyDescent="0.25">
      <c r="A20" s="40" t="s">
        <v>58</v>
      </c>
      <c r="B20" s="44">
        <v>33.49</v>
      </c>
      <c r="C20" s="47">
        <f>B20+8</f>
        <v>41.49</v>
      </c>
    </row>
    <row r="28" spans="1:3" x14ac:dyDescent="0.25">
      <c r="A28" s="40" t="s">
        <v>32</v>
      </c>
      <c r="B28" s="44">
        <v>176.46749999999997</v>
      </c>
      <c r="C28" s="47">
        <v>184.46749999999997</v>
      </c>
    </row>
    <row r="29" spans="1:3" x14ac:dyDescent="0.25">
      <c r="A29" s="40" t="s">
        <v>33</v>
      </c>
      <c r="B29" s="44">
        <v>141.49600000000001</v>
      </c>
      <c r="C29" s="47">
        <v>149.49600000000001</v>
      </c>
    </row>
    <row r="30" spans="1:3" x14ac:dyDescent="0.25">
      <c r="A30" s="41" t="s">
        <v>34</v>
      </c>
      <c r="B30" s="44">
        <v>135.15950000000001</v>
      </c>
      <c r="C30" s="47">
        <v>143.15950000000001</v>
      </c>
    </row>
    <row r="31" spans="1:3" x14ac:dyDescent="0.25">
      <c r="A31" s="41" t="s">
        <v>35</v>
      </c>
      <c r="B31" s="44">
        <v>118.27749999999999</v>
      </c>
      <c r="C31" s="47">
        <v>126.27749999999999</v>
      </c>
    </row>
    <row r="32" spans="1:3" x14ac:dyDescent="0.25">
      <c r="A32" s="41" t="s">
        <v>36</v>
      </c>
      <c r="B32" s="44">
        <v>112.056</v>
      </c>
      <c r="C32" s="47">
        <v>120.056</v>
      </c>
    </row>
    <row r="33" spans="1:3" x14ac:dyDescent="0.25">
      <c r="A33" s="40" t="s">
        <v>38</v>
      </c>
      <c r="B33" s="44">
        <v>96.3125</v>
      </c>
      <c r="C33" s="47">
        <v>104.3125</v>
      </c>
    </row>
  </sheetData>
  <sortState xmlns:xlrd2="http://schemas.microsoft.com/office/spreadsheetml/2017/richdata2" ref="A3:C20">
    <sortCondition ref="A3:A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Event Budget</vt:lpstr>
      <vt:lpstr>KEY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Boor</dc:creator>
  <cp:lastModifiedBy>Williams, Robert</cp:lastModifiedBy>
  <cp:lastPrinted>2024-09-16T21:38:26Z</cp:lastPrinted>
  <dcterms:created xsi:type="dcterms:W3CDTF">2016-05-31T16:01:17Z</dcterms:created>
  <dcterms:modified xsi:type="dcterms:W3CDTF">2025-05-02T22:43:00Z</dcterms:modified>
</cp:coreProperties>
</file>